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934d6c22d8aefc/DMVGA Documents Store 2/Matches/2025/2025.07.02 DMVGA v AKVG/DMVGA v Kent - Tiverton/"/>
    </mc:Choice>
  </mc:AlternateContent>
  <xr:revisionPtr revIDLastSave="135" documentId="8_{5DB1424E-4CF6-4EF1-80BC-3A7C8FD7BBCA}" xr6:coauthVersionLast="47" xr6:coauthVersionMax="47" xr10:uidLastSave="{FB539223-4F79-4D68-AD6C-B7B26F7F5F1A}"/>
  <bookViews>
    <workbookView xWindow="-96" yWindow="-96" windowWidth="23232" windowHeight="12432" xr2:uid="{00000000-000D-0000-FFFF-FFFF00000000}"/>
  </bookViews>
  <sheets>
    <sheet name="Match Sheet" sheetId="3" r:id="rId1"/>
  </sheets>
  <definedNames>
    <definedName name="_xlnm.Print_Area" localSheetId="0">'Match Sheet'!$A$1:$K$29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" l="1"/>
  <c r="D20" i="3"/>
  <c r="D22" i="3"/>
  <c r="D23" i="3"/>
  <c r="J38" i="3"/>
  <c r="D38" i="3"/>
  <c r="J37" i="3"/>
  <c r="D37" i="3"/>
  <c r="J35" i="3"/>
  <c r="D35" i="3"/>
  <c r="J34" i="3"/>
  <c r="D34" i="3"/>
  <c r="J32" i="3"/>
  <c r="D32" i="3"/>
  <c r="J31" i="3"/>
  <c r="D31" i="3"/>
  <c r="J19" i="3"/>
  <c r="J20" i="3"/>
  <c r="J22" i="3"/>
  <c r="J23" i="3"/>
  <c r="D17" i="3"/>
  <c r="J26" i="3"/>
  <c r="J25" i="3"/>
  <c r="J29" i="3"/>
  <c r="J28" i="3"/>
  <c r="D29" i="3"/>
  <c r="D28" i="3"/>
  <c r="D26" i="3"/>
  <c r="D25" i="3"/>
  <c r="J17" i="3"/>
  <c r="J16" i="3"/>
  <c r="D16" i="3"/>
  <c r="D36" i="3" l="1"/>
  <c r="K35" i="3"/>
  <c r="J33" i="3"/>
  <c r="J36" i="3"/>
  <c r="E34" i="3"/>
  <c r="E35" i="3"/>
  <c r="K34" i="3"/>
  <c r="E37" i="3"/>
  <c r="E38" i="3"/>
  <c r="K37" i="3"/>
  <c r="K38" i="3"/>
  <c r="D33" i="3"/>
  <c r="J30" i="3"/>
  <c r="E28" i="3"/>
  <c r="E32" i="3"/>
  <c r="K32" i="3"/>
  <c r="K31" i="3"/>
  <c r="E31" i="3"/>
  <c r="D30" i="3"/>
  <c r="K17" i="3"/>
  <c r="E22" i="3"/>
  <c r="E26" i="3"/>
  <c r="K25" i="3"/>
  <c r="K26" i="3"/>
  <c r="E25" i="3"/>
  <c r="K29" i="3"/>
  <c r="E29" i="3"/>
  <c r="K28" i="3"/>
  <c r="K22" i="3"/>
  <c r="J18" i="3"/>
  <c r="K19" i="3"/>
  <c r="E19" i="3"/>
  <c r="E20" i="3"/>
  <c r="K20" i="3"/>
  <c r="K23" i="3"/>
  <c r="E23" i="3"/>
  <c r="E17" i="3"/>
  <c r="E16" i="3"/>
  <c r="K16" i="3"/>
  <c r="D24" i="3"/>
  <c r="J15" i="3"/>
  <c r="D21" i="3"/>
  <c r="J21" i="3"/>
  <c r="D27" i="3"/>
  <c r="D15" i="3"/>
  <c r="J27" i="3"/>
  <c r="J24" i="3"/>
  <c r="D18" i="3"/>
</calcChain>
</file>

<file path=xl/sharedStrings.xml><?xml version="1.0" encoding="utf-8"?>
<sst xmlns="http://schemas.openxmlformats.org/spreadsheetml/2006/main" count="90" uniqueCount="66">
  <si>
    <t>Player 1</t>
  </si>
  <si>
    <t>Player 2</t>
  </si>
  <si>
    <t>Hcp Index</t>
  </si>
  <si>
    <t>Player 3</t>
  </si>
  <si>
    <t>Player 4</t>
  </si>
  <si>
    <t>Player 5</t>
  </si>
  <si>
    <t>Player 6</t>
  </si>
  <si>
    <t>Player 7</t>
  </si>
  <si>
    <t>Player 8</t>
  </si>
  <si>
    <t>Player 9</t>
  </si>
  <si>
    <t>Player10</t>
  </si>
  <si>
    <t>Name</t>
  </si>
  <si>
    <t>Location</t>
  </si>
  <si>
    <t>Slope</t>
  </si>
  <si>
    <t>Shots Received</t>
  </si>
  <si>
    <t>Hcp Allowance</t>
  </si>
  <si>
    <t>Match 1</t>
  </si>
  <si>
    <t>Match 2</t>
  </si>
  <si>
    <t>Match 3</t>
  </si>
  <si>
    <t>Match 4</t>
  </si>
  <si>
    <t>Match 5</t>
  </si>
  <si>
    <t>Course Rating</t>
  </si>
  <si>
    <t>PAR</t>
  </si>
  <si>
    <t>Course Hcp</t>
  </si>
  <si>
    <t>Player 11</t>
  </si>
  <si>
    <t>Player12</t>
  </si>
  <si>
    <t>Match 6</t>
  </si>
  <si>
    <t>Match 7</t>
  </si>
  <si>
    <t>Match 8</t>
  </si>
  <si>
    <t>DMVGA</t>
  </si>
  <si>
    <t>Kent</t>
  </si>
  <si>
    <t>Malcolm Tester TEG</t>
  </si>
  <si>
    <t>Patrick Ferguson - Poultwood</t>
  </si>
  <si>
    <t>Peter Kelham - Wrotham Heath</t>
  </si>
  <si>
    <t>Nigel Tubman - Littlestone</t>
  </si>
  <si>
    <t>Paul Winchester - Poultwood</t>
  </si>
  <si>
    <t>Jim Boyd - Sene Valley</t>
  </si>
  <si>
    <t>Dave Wadmore - Sene Valley</t>
  </si>
  <si>
    <t>Toby Frampton - Cherry Lodge</t>
  </si>
  <si>
    <t>Iain Parkhouse - Hever Castle</t>
  </si>
  <si>
    <t>Trevor Williams - Redlibbets</t>
  </si>
  <si>
    <t>Melvin Willeard - Corinthians</t>
  </si>
  <si>
    <t>Tony O'Brien - Wrotham Heath</t>
  </si>
  <si>
    <t>Grahame Smith - Wrotham Heath</t>
  </si>
  <si>
    <t>Chris Jeffery - Hever Castle</t>
  </si>
  <si>
    <t>Ian Johnson - Cherry Lodge</t>
  </si>
  <si>
    <t>Carlo Nuvoletta - Canterbury</t>
  </si>
  <si>
    <t>Terry Wright - Etchinghill</t>
  </si>
  <si>
    <t>DMVGA v Kent Match 2</t>
  </si>
  <si>
    <t>Tiverton</t>
  </si>
  <si>
    <t>Lime Tees</t>
  </si>
  <si>
    <t>Adrian Granville Smith SAU</t>
  </si>
  <si>
    <t>Andy Bolt TIV</t>
  </si>
  <si>
    <t>Chris Kivell SAU</t>
  </si>
  <si>
    <t>Vinod Chouhan WOO</t>
  </si>
  <si>
    <t>Trevor Blatchford TIV</t>
  </si>
  <si>
    <t>Peter Jago BOR</t>
  </si>
  <si>
    <t>Trevor Kerridge SID</t>
  </si>
  <si>
    <t>Graham Virgin SAU</t>
  </si>
  <si>
    <t>Hugh Dorliac SID</t>
  </si>
  <si>
    <t>Duncan Davis TIV</t>
  </si>
  <si>
    <t>Colin Rogers TAV</t>
  </si>
  <si>
    <t>Phil Keen EAS</t>
  </si>
  <si>
    <t>Roger Stevens TIV</t>
  </si>
  <si>
    <t>Barry Rogers EXE</t>
  </si>
  <si>
    <t>Keith Major 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</si>
</sst>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top" wrapText="1"/>
    </xf>
    <xf numFmtId="164" fontId="0" fillId="0" borderId="0" xfId="1" applyNumberFormat="1" applyFont="1"/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0" fillId="0" borderId="1" xfId="0" applyBorder="1"/>
    <xf numFmtId="164" fontId="2" fillId="0" borderId="0" xfId="1" applyNumberFormat="1" applyFont="1"/>
    <xf numFmtId="0" fontId="2" fillId="0" borderId="0" xfId="0" applyFont="1"/>
    <xf numFmtId="0" fontId="0" fillId="2" borderId="0" xfId="0" applyFill="1" applyProtection="1">
      <protection locked="0"/>
    </xf>
    <xf numFmtId="9" fontId="0" fillId="2" borderId="0" xfId="0" applyNumberFormat="1" applyFill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2" borderId="0" xfId="0" applyFont="1" applyFill="1" applyProtection="1">
      <protection locked="0"/>
    </xf>
    <xf numFmtId="164" fontId="0" fillId="3" borderId="1" xfId="1" applyNumberFormat="1" applyFont="1" applyFill="1" applyBorder="1" applyProtection="1">
      <protection locked="0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8D7C-774C-40CD-8024-60D12428596F}">
  <sheetPr>
    <pageSetUpPr fitToPage="1"/>
  </sheetPr>
  <dimension ref="A1:K38"/>
  <sheetViews>
    <sheetView tabSelected="1" topLeftCell="A26" zoomScale="90" zoomScaleNormal="90" workbookViewId="0">
      <selection activeCell="B35" sqref="B35"/>
    </sheetView>
  </sheetViews>
  <sheetFormatPr defaultRowHeight="14.4" x14ac:dyDescent="0.55000000000000004"/>
  <cols>
    <col min="1" max="1" width="14.89453125" bestFit="1" customWidth="1"/>
    <col min="2" max="2" width="25.68359375" customWidth="1"/>
    <col min="7" max="7" width="13.89453125" customWidth="1"/>
    <col min="8" max="8" width="25.68359375" customWidth="1"/>
  </cols>
  <sheetData>
    <row r="1" spans="1:11" x14ac:dyDescent="0.55000000000000004">
      <c r="A1" s="13" t="s">
        <v>48</v>
      </c>
    </row>
    <row r="3" spans="1:11" x14ac:dyDescent="0.55000000000000004">
      <c r="A3" t="s">
        <v>12</v>
      </c>
      <c r="B3" s="14" t="s">
        <v>49</v>
      </c>
    </row>
    <row r="5" spans="1:11" x14ac:dyDescent="0.55000000000000004">
      <c r="A5" t="s">
        <v>13</v>
      </c>
      <c r="B5" s="8">
        <v>120</v>
      </c>
      <c r="C5" s="16" t="s">
        <v>50</v>
      </c>
      <c r="D5" s="16"/>
    </row>
    <row r="6" spans="1:11" x14ac:dyDescent="0.55000000000000004">
      <c r="C6" s="16"/>
      <c r="D6" s="16"/>
    </row>
    <row r="7" spans="1:11" x14ac:dyDescent="0.55000000000000004">
      <c r="A7" t="s">
        <v>21</v>
      </c>
      <c r="B7" s="8">
        <v>69.3</v>
      </c>
      <c r="C7" s="16"/>
      <c r="D7" s="16"/>
    </row>
    <row r="8" spans="1:11" x14ac:dyDescent="0.55000000000000004">
      <c r="C8" s="16"/>
      <c r="D8" s="16"/>
    </row>
    <row r="9" spans="1:11" x14ac:dyDescent="0.55000000000000004">
      <c r="A9" t="s">
        <v>22</v>
      </c>
      <c r="B9" s="8">
        <v>71</v>
      </c>
      <c r="C9" s="16"/>
      <c r="D9" s="16"/>
    </row>
    <row r="11" spans="1:11" x14ac:dyDescent="0.55000000000000004">
      <c r="A11" t="s">
        <v>15</v>
      </c>
      <c r="B11" s="9">
        <v>0.9</v>
      </c>
    </row>
    <row r="14" spans="1:11" s="1" customFormat="1" ht="28.8" x14ac:dyDescent="0.55000000000000004">
      <c r="A14" s="12" t="s">
        <v>29</v>
      </c>
      <c r="B14" s="3" t="s">
        <v>11</v>
      </c>
      <c r="C14" s="3" t="s">
        <v>2</v>
      </c>
      <c r="D14" s="3" t="s">
        <v>23</v>
      </c>
      <c r="E14" s="3" t="s">
        <v>14</v>
      </c>
      <c r="G14" s="12" t="s">
        <v>30</v>
      </c>
      <c r="H14" s="3" t="s">
        <v>11</v>
      </c>
      <c r="I14" s="3" t="s">
        <v>2</v>
      </c>
      <c r="J14" s="3" t="s">
        <v>23</v>
      </c>
      <c r="K14" s="3" t="s">
        <v>14</v>
      </c>
    </row>
    <row r="15" spans="1:11" ht="27.75" customHeight="1" x14ac:dyDescent="0.55000000000000004">
      <c r="C15" s="2"/>
      <c r="D15" s="7">
        <f>SUM(D16:D17)</f>
        <v>30</v>
      </c>
      <c r="F15" s="4" t="s">
        <v>16</v>
      </c>
      <c r="I15" s="2"/>
      <c r="J15" s="6">
        <f>SUM(J16:J17)</f>
        <v>39</v>
      </c>
    </row>
    <row r="16" spans="1:11" ht="27.75" customHeight="1" x14ac:dyDescent="0.55000000000000004">
      <c r="A16" s="5" t="s">
        <v>0</v>
      </c>
      <c r="B16" s="10" t="s">
        <v>31</v>
      </c>
      <c r="C16" s="11">
        <v>12.2</v>
      </c>
      <c r="D16" s="5">
        <f>ROUND(((C16/113)*$B$5)+($B$7-$B$9),0)</f>
        <v>11</v>
      </c>
      <c r="E16" s="5">
        <f>ROUND((D16-(MIN($D$16,$D$17,$J$16,$J$17)))*$B$11,0)</f>
        <v>0</v>
      </c>
      <c r="G16" s="5" t="s">
        <v>0</v>
      </c>
      <c r="H16" s="10" t="s">
        <v>34</v>
      </c>
      <c r="I16" s="15">
        <v>24.4</v>
      </c>
      <c r="J16" s="5">
        <f>ROUND(((I16/113)*$B$5)+($B$7-$B$9),0)</f>
        <v>24</v>
      </c>
      <c r="K16" s="5">
        <f>ROUND((J16-(MIN($D$16,$D$17,$J$16,$J$17)))*$B$11,0)</f>
        <v>12</v>
      </c>
    </row>
    <row r="17" spans="1:11" ht="27.75" customHeight="1" x14ac:dyDescent="0.55000000000000004">
      <c r="A17" s="5" t="s">
        <v>1</v>
      </c>
      <c r="B17" s="10" t="s">
        <v>51</v>
      </c>
      <c r="C17" s="11">
        <v>19.7</v>
      </c>
      <c r="D17" s="5">
        <f>ROUND(((C17/113)*$B$5)+($B$7-$B$9),0)</f>
        <v>19</v>
      </c>
      <c r="E17" s="5">
        <f>ROUND((D17-(MIN($D$16,$D$17,$J$16,$J$17)))*$B$11,0)</f>
        <v>7</v>
      </c>
      <c r="G17" s="5" t="s">
        <v>1</v>
      </c>
      <c r="H17" s="10" t="s">
        <v>36</v>
      </c>
      <c r="I17" s="15">
        <v>15.7</v>
      </c>
      <c r="J17" s="5">
        <f>ROUND(((I17/113)*$B$5)+($B$7-$B$9),0)</f>
        <v>15</v>
      </c>
      <c r="K17" s="5">
        <f>ROUND((J17-(MIN($D$16,$D$17,$J$16,$J$17)))*$B$11,0)</f>
        <v>4</v>
      </c>
    </row>
    <row r="18" spans="1:11" ht="27.75" customHeight="1" x14ac:dyDescent="0.55000000000000004">
      <c r="C18" s="2"/>
      <c r="D18" s="7">
        <f>SUM(D19:D20)</f>
        <v>26</v>
      </c>
      <c r="F18" s="4" t="s">
        <v>17</v>
      </c>
      <c r="I18" s="2"/>
      <c r="J18" s="6">
        <f>SUM(J19:J20)</f>
        <v>36</v>
      </c>
    </row>
    <row r="19" spans="1:11" ht="27.75" customHeight="1" x14ac:dyDescent="0.55000000000000004">
      <c r="A19" s="5" t="s">
        <v>3</v>
      </c>
      <c r="B19" s="10" t="s">
        <v>52</v>
      </c>
      <c r="C19" s="11">
        <v>10.199999999999999</v>
      </c>
      <c r="D19" s="5">
        <f>ROUND(((C19/113)*$B$5)+($B$7-$B$9),0)</f>
        <v>9</v>
      </c>
      <c r="E19" s="5">
        <f>ROUND((D19-(MIN($D$19,$D$20,$J$19,$J$20)))*$B$11,0)</f>
        <v>0</v>
      </c>
      <c r="G19" s="5" t="s">
        <v>3</v>
      </c>
      <c r="H19" s="10" t="s">
        <v>33</v>
      </c>
      <c r="I19" s="15">
        <v>13.6</v>
      </c>
      <c r="J19" s="5">
        <f>ROUND(((I19/113)*$B$5)+($B$7-$B$9),0)</f>
        <v>13</v>
      </c>
      <c r="K19" s="5">
        <f>ROUND((J19-(MIN($D$19,$D$20,$J$19,$J$20)))*$B$11,0)</f>
        <v>4</v>
      </c>
    </row>
    <row r="20" spans="1:11" ht="27.75" customHeight="1" x14ac:dyDescent="0.55000000000000004">
      <c r="A20" s="5" t="s">
        <v>4</v>
      </c>
      <c r="B20" s="10" t="s">
        <v>53</v>
      </c>
      <c r="C20" s="11">
        <v>18</v>
      </c>
      <c r="D20" s="5">
        <f>ROUND(((C20/113)*$B$5)+($B$7-$B$9),0)</f>
        <v>17</v>
      </c>
      <c r="E20" s="5">
        <f>ROUND((D20-(MIN($D$19,$D$20,$J$19,$J$20)))*$B$11,0)</f>
        <v>7</v>
      </c>
      <c r="G20" s="5" t="s">
        <v>4</v>
      </c>
      <c r="H20" s="10" t="s">
        <v>37</v>
      </c>
      <c r="I20" s="15">
        <v>23.7</v>
      </c>
      <c r="J20" s="5">
        <f>ROUND(((I20/113)*$B$5)+($B$7-$B$9),0)</f>
        <v>23</v>
      </c>
      <c r="K20" s="5">
        <f>ROUND((J20-(MIN($D$19,$D$20,$J$19,$J$20)))*$B$11,0)</f>
        <v>13</v>
      </c>
    </row>
    <row r="21" spans="1:11" ht="27.75" customHeight="1" x14ac:dyDescent="0.55000000000000004">
      <c r="C21" s="2"/>
      <c r="D21" s="7">
        <f>SUM(D22:D23)</f>
        <v>34</v>
      </c>
      <c r="F21" s="4" t="s">
        <v>18</v>
      </c>
      <c r="I21" s="2"/>
      <c r="J21" s="6">
        <f>SUM(J22:J23)</f>
        <v>30</v>
      </c>
    </row>
    <row r="22" spans="1:11" ht="27.75" customHeight="1" x14ac:dyDescent="0.55000000000000004">
      <c r="A22" s="5" t="s">
        <v>5</v>
      </c>
      <c r="B22" s="10" t="s">
        <v>54</v>
      </c>
      <c r="C22" s="11">
        <v>16.7</v>
      </c>
      <c r="D22" s="5">
        <f>ROUND(((C22/113)*$B$5)+($B$7-$B$9),0)</f>
        <v>16</v>
      </c>
      <c r="E22" s="5">
        <f>ROUND((D22-(MIN($D$22,$D$23,$J$22,$J$23)))*$B$11,0)</f>
        <v>3</v>
      </c>
      <c r="G22" s="5" t="s">
        <v>5</v>
      </c>
      <c r="H22" s="10" t="s">
        <v>35</v>
      </c>
      <c r="I22" s="15">
        <v>13.5</v>
      </c>
      <c r="J22" s="5">
        <f>ROUND(((I22/113)*$B$5)+($B$7-$B$9),0)</f>
        <v>13</v>
      </c>
      <c r="K22" s="5">
        <f>ROUND((J22-(MIN($D$22,$D$23,$J$22,$J$23)))*$B$11,0)</f>
        <v>0</v>
      </c>
    </row>
    <row r="23" spans="1:11" ht="27.75" customHeight="1" x14ac:dyDescent="0.55000000000000004">
      <c r="A23" s="5" t="s">
        <v>6</v>
      </c>
      <c r="B23" s="10" t="s">
        <v>64</v>
      </c>
      <c r="C23" s="11">
        <v>18.8</v>
      </c>
      <c r="D23" s="5">
        <f>ROUND(((C23/113)*$B$5)+($B$7-$B$9),0)</f>
        <v>18</v>
      </c>
      <c r="E23" s="5">
        <f>ROUND((D23-(MIN($D$22,$D$23,$J$22,$J$23)))*$B$11,0)</f>
        <v>5</v>
      </c>
      <c r="G23" s="5" t="s">
        <v>6</v>
      </c>
      <c r="H23" s="10" t="s">
        <v>45</v>
      </c>
      <c r="I23" s="15">
        <v>17.600000000000001</v>
      </c>
      <c r="J23" s="5">
        <f>ROUND(((I23/113)*$B$5)+($B$7-$B$9),0)</f>
        <v>17</v>
      </c>
      <c r="K23" s="5">
        <f>ROUND((J23-(MIN($D$22,$D$23,$J$22,$J$23)))*$B$11,0)</f>
        <v>4</v>
      </c>
    </row>
    <row r="24" spans="1:11" ht="27.75" customHeight="1" x14ac:dyDescent="0.55000000000000004">
      <c r="C24" s="2"/>
      <c r="D24" s="7">
        <f>SUM(D25:D26)</f>
        <v>33</v>
      </c>
      <c r="F24" s="4" t="s">
        <v>19</v>
      </c>
      <c r="I24" s="2"/>
      <c r="J24" s="6">
        <f>SUM(J25:J26)</f>
        <v>40</v>
      </c>
    </row>
    <row r="25" spans="1:11" ht="27.75" customHeight="1" x14ac:dyDescent="0.55000000000000004">
      <c r="A25" s="5" t="s">
        <v>7</v>
      </c>
      <c r="B25" s="10" t="s">
        <v>55</v>
      </c>
      <c r="C25" s="11">
        <v>17.899999999999999</v>
      </c>
      <c r="D25" s="5">
        <f>ROUND(((C25/113)*$B$5)+($B$7-$B$9),0)</f>
        <v>17</v>
      </c>
      <c r="E25" s="5">
        <f>ROUND((D25-(MIN($D$25,$D$26,$J$25,$J$26)))*$B$11,0)</f>
        <v>1</v>
      </c>
      <c r="G25" s="5" t="s">
        <v>7</v>
      </c>
      <c r="H25" s="10" t="s">
        <v>32</v>
      </c>
      <c r="I25" s="15">
        <v>19.899999999999999</v>
      </c>
      <c r="J25" s="5">
        <f>ROUND(((I25/113)*$B$5)+($B$7-$B$9),0)</f>
        <v>19</v>
      </c>
      <c r="K25" s="5">
        <f>ROUND((J25-(MIN($D$25,$D$26,$J$25,$J$26)))*$B$11,0)</f>
        <v>3</v>
      </c>
    </row>
    <row r="26" spans="1:11" ht="27.75" customHeight="1" x14ac:dyDescent="0.55000000000000004">
      <c r="A26" s="5" t="s">
        <v>8</v>
      </c>
      <c r="B26" s="10" t="s">
        <v>56</v>
      </c>
      <c r="C26" s="11">
        <v>16.8</v>
      </c>
      <c r="D26" s="5">
        <f>ROUND(((C26/113)*$B$5)+($B$7-$B$9),0)</f>
        <v>16</v>
      </c>
      <c r="E26" s="5">
        <f>ROUND((D26-(MIN($D$25,$D$26,$J$25,$J$26)))*$B$11,0)</f>
        <v>0</v>
      </c>
      <c r="G26" s="5" t="s">
        <v>8</v>
      </c>
      <c r="H26" s="10" t="s">
        <v>42</v>
      </c>
      <c r="I26" s="15">
        <v>21</v>
      </c>
      <c r="J26" s="5">
        <f>ROUND(((I26/113)*$B$5)+($B$7-$B$9),0)</f>
        <v>21</v>
      </c>
      <c r="K26" s="5">
        <f>ROUND((J26-(MIN($D$25,$D$26,$J$25,$J$26)))*$B$11,0)</f>
        <v>5</v>
      </c>
    </row>
    <row r="27" spans="1:11" ht="27.75" customHeight="1" x14ac:dyDescent="0.55000000000000004">
      <c r="C27" s="2"/>
      <c r="D27" s="7">
        <f>SUM(D28:D29)</f>
        <v>25</v>
      </c>
      <c r="F27" s="4" t="s">
        <v>20</v>
      </c>
      <c r="I27" s="2"/>
      <c r="J27" s="6">
        <f>SUM(J28:J29)</f>
        <v>29</v>
      </c>
    </row>
    <row r="28" spans="1:11" ht="27.75" customHeight="1" x14ac:dyDescent="0.55000000000000004">
      <c r="A28" s="5" t="s">
        <v>9</v>
      </c>
      <c r="B28" s="10" t="s">
        <v>57</v>
      </c>
      <c r="C28" s="11">
        <v>15.2</v>
      </c>
      <c r="D28" s="5">
        <f>ROUND(((C28/113)*$B$5)+($B$7-$B$9),0)</f>
        <v>14</v>
      </c>
      <c r="E28" s="5">
        <f>ROUND((D28-(MIN($D$28,$D$29,$J$28,$J$29)))*$B$11,0)</f>
        <v>3</v>
      </c>
      <c r="G28" s="5" t="s">
        <v>9</v>
      </c>
      <c r="H28" s="10" t="s">
        <v>44</v>
      </c>
      <c r="I28" s="15">
        <v>18.3</v>
      </c>
      <c r="J28" s="5">
        <f>ROUND(((I28/113)*$B$5)+($B$7-$B$9),0)</f>
        <v>18</v>
      </c>
      <c r="K28" s="5">
        <f>ROUND((J28-(MIN($D$28,$D$29,$J$28,$J$29)))*$B$11,0)</f>
        <v>6</v>
      </c>
    </row>
    <row r="29" spans="1:11" ht="27.75" customHeight="1" x14ac:dyDescent="0.55000000000000004">
      <c r="A29" s="5" t="s">
        <v>10</v>
      </c>
      <c r="B29" s="10" t="s">
        <v>58</v>
      </c>
      <c r="C29" s="11">
        <v>12.3</v>
      </c>
      <c r="D29" s="5">
        <f>ROUND(((C29/113)*$B$5)+($B$7-$B$9),0)</f>
        <v>11</v>
      </c>
      <c r="E29" s="5">
        <f>ROUND((D29-(MIN($D$28,$D$29,$J$28,$J$29)))*$B$11,0)</f>
        <v>0</v>
      </c>
      <c r="G29" s="5" t="s">
        <v>10</v>
      </c>
      <c r="H29" s="10" t="s">
        <v>43</v>
      </c>
      <c r="I29" s="15">
        <v>12</v>
      </c>
      <c r="J29" s="5">
        <f>ROUND(((I29/113)*$B$5)+($B$7-$B$9),0)</f>
        <v>11</v>
      </c>
      <c r="K29" s="5">
        <f>ROUND((J29-(MIN($D$28,$D$29,$J$28,$J$29)))*$B$11,0)</f>
        <v>0</v>
      </c>
    </row>
    <row r="30" spans="1:11" ht="27.75" customHeight="1" x14ac:dyDescent="0.55000000000000004">
      <c r="C30" s="2"/>
      <c r="D30" s="7">
        <f>SUM(D31:D32)</f>
        <v>36</v>
      </c>
      <c r="F30" s="4" t="s">
        <v>26</v>
      </c>
      <c r="I30" s="2"/>
      <c r="J30" s="6">
        <f>SUM(J31:J32)</f>
        <v>42</v>
      </c>
    </row>
    <row r="31" spans="1:11" ht="28.2" customHeight="1" x14ac:dyDescent="0.55000000000000004">
      <c r="A31" s="5" t="s">
        <v>24</v>
      </c>
      <c r="B31" s="10" t="s">
        <v>59</v>
      </c>
      <c r="C31" s="11">
        <v>18.5</v>
      </c>
      <c r="D31" s="5">
        <f>ROUND(((C31/113)*$B$5)+($B$7-$B$9),0)</f>
        <v>18</v>
      </c>
      <c r="E31" s="5">
        <f>ROUND((D31-(MIN($D$31,$D$32,$J$31,$J$32)))*$B$11,0)</f>
        <v>0</v>
      </c>
      <c r="G31" s="5" t="s">
        <v>24</v>
      </c>
      <c r="H31" s="10" t="s">
        <v>38</v>
      </c>
      <c r="I31" s="15">
        <v>18.3</v>
      </c>
      <c r="J31" s="5">
        <f>ROUND(((I31/113)*$B$5)+($B$7-$B$9),0)</f>
        <v>18</v>
      </c>
      <c r="K31" s="5">
        <f>ROUND((J31-(MIN($D$31,$D$32,$J$31,$J$32)))*$B$11,0)</f>
        <v>0</v>
      </c>
    </row>
    <row r="32" spans="1:11" ht="28.2" customHeight="1" x14ac:dyDescent="0.55000000000000004">
      <c r="A32" s="5" t="s">
        <v>25</v>
      </c>
      <c r="B32" s="10" t="s">
        <v>60</v>
      </c>
      <c r="C32" s="11">
        <v>18.3</v>
      </c>
      <c r="D32" s="5">
        <f>ROUND(((C32/113)*$B$5)+($B$7-$B$9),0)</f>
        <v>18</v>
      </c>
      <c r="E32" s="5">
        <f>ROUND((D32-(MIN($D$31,$D$32,$J$31,$J$32)))*$B$11,0)</f>
        <v>0</v>
      </c>
      <c r="G32" s="5" t="s">
        <v>25</v>
      </c>
      <c r="H32" s="10" t="s">
        <v>47</v>
      </c>
      <c r="I32" s="15">
        <v>24.4</v>
      </c>
      <c r="J32" s="5">
        <f>ROUND(((I32/113)*$B$5)+($B$7-$B$9),0)</f>
        <v>24</v>
      </c>
      <c r="K32" s="5">
        <f>ROUND((J32-(MIN($D$31,$D$32,$J$31,$J$32)))*$B$11,0)</f>
        <v>5</v>
      </c>
    </row>
    <row r="33" spans="1:11" ht="28.2" customHeight="1" x14ac:dyDescent="0.55000000000000004">
      <c r="C33" s="2"/>
      <c r="D33" s="7">
        <f>SUM(D34:D35)</f>
        <v>46</v>
      </c>
      <c r="F33" s="4" t="s">
        <v>27</v>
      </c>
      <c r="I33" s="2"/>
      <c r="J33" s="6">
        <f>SUM(J34:J35)</f>
        <v>38</v>
      </c>
    </row>
    <row r="34" spans="1:11" ht="28.2" customHeight="1" x14ac:dyDescent="0.55000000000000004">
      <c r="A34" s="5" t="s">
        <v>9</v>
      </c>
      <c r="B34" s="10" t="s">
        <v>61</v>
      </c>
      <c r="C34" s="11">
        <v>21.1</v>
      </c>
      <c r="D34" s="5">
        <f>ROUND(((C34/113)*$B$5)+($B$7-$B$9),0)</f>
        <v>21</v>
      </c>
      <c r="E34" s="5">
        <f>ROUND((D34-(MIN($D$34,$D$35,$J$34,$J$35)))*$B$11,0)</f>
        <v>4</v>
      </c>
      <c r="G34" s="5" t="s">
        <v>9</v>
      </c>
      <c r="H34" s="10" t="s">
        <v>40</v>
      </c>
      <c r="I34" s="15">
        <v>17.3</v>
      </c>
      <c r="J34" s="5">
        <f>ROUND(((I34/113)*$B$5)+($B$7-$B$9),0)</f>
        <v>17</v>
      </c>
      <c r="K34" s="5">
        <f>ROUND((J34-(MIN($D$34,$D$35,$J$34,$J$35)))*$B$11,0)</f>
        <v>0</v>
      </c>
    </row>
    <row r="35" spans="1:11" ht="28.2" customHeight="1" x14ac:dyDescent="0.55000000000000004">
      <c r="A35" s="5" t="s">
        <v>10</v>
      </c>
      <c r="B35" s="10" t="s">
        <v>65</v>
      </c>
      <c r="C35" s="11">
        <v>25.1</v>
      </c>
      <c r="D35" s="5">
        <f>ROUND(((C35/113)*$B$5)+($B$7-$B$9),0)</f>
        <v>25</v>
      </c>
      <c r="E35" s="5">
        <f>ROUND((D35-(MIN($D$34,$D$35,$J$34,$J$35)))*$B$11,0)</f>
        <v>7</v>
      </c>
      <c r="G35" s="5" t="s">
        <v>10</v>
      </c>
      <c r="H35" s="10" t="s">
        <v>41</v>
      </c>
      <c r="I35" s="15">
        <v>21.8</v>
      </c>
      <c r="J35" s="5">
        <f>ROUND(((I35/113)*$B$5)+($B$7-$B$9),0)</f>
        <v>21</v>
      </c>
      <c r="K35" s="5">
        <f>ROUND((J35-(MIN($D$34,$D$35,$J$34,$J$35)))*$B$11,0)</f>
        <v>4</v>
      </c>
    </row>
    <row r="36" spans="1:11" ht="28.2" customHeight="1" x14ac:dyDescent="0.55000000000000004">
      <c r="C36" s="2"/>
      <c r="D36" s="7">
        <f>SUM(D37:D38)</f>
        <v>36</v>
      </c>
      <c r="F36" s="4" t="s">
        <v>28</v>
      </c>
      <c r="I36" s="2"/>
      <c r="J36" s="6">
        <f>SUM(J37:J38)</f>
        <v>39</v>
      </c>
    </row>
    <row r="37" spans="1:11" ht="28.2" customHeight="1" x14ac:dyDescent="0.55000000000000004">
      <c r="A37" s="5" t="s">
        <v>24</v>
      </c>
      <c r="B37" s="10" t="s">
        <v>63</v>
      </c>
      <c r="C37" s="11">
        <v>17.2</v>
      </c>
      <c r="D37" s="5">
        <f>ROUND(((C37/113)*$B$5)+($B$7-$B$9),0)</f>
        <v>17</v>
      </c>
      <c r="E37" s="5">
        <f>ROUND((D37-(MIN($D$37,$D$38,$J$37,$J$38)))*$B$11,0)</f>
        <v>0</v>
      </c>
      <c r="G37" s="5" t="s">
        <v>24</v>
      </c>
      <c r="H37" s="10" t="s">
        <v>46</v>
      </c>
      <c r="I37" s="15">
        <v>17.5</v>
      </c>
      <c r="J37" s="5">
        <f>ROUND(((I37/113)*$B$5)+($B$7-$B$9),0)</f>
        <v>17</v>
      </c>
      <c r="K37" s="5">
        <f>ROUND((J37-(MIN($D$37,$D$38,$J$37,$J$38)))*$B$11,0)</f>
        <v>0</v>
      </c>
    </row>
    <row r="38" spans="1:11" ht="28.2" customHeight="1" x14ac:dyDescent="0.55000000000000004">
      <c r="A38" s="5" t="s">
        <v>25</v>
      </c>
      <c r="B38" s="10" t="s">
        <v>62</v>
      </c>
      <c r="C38" s="11">
        <v>19.899999999999999</v>
      </c>
      <c r="D38" s="5">
        <f>ROUND(((C38/113)*$B$5)+($B$7-$B$9),0)</f>
        <v>19</v>
      </c>
      <c r="E38" s="5">
        <f>ROUND((D38-(MIN($D$37,$D$38,$J$37,$J$38)))*$B$11,0)</f>
        <v>2</v>
      </c>
      <c r="G38" s="5" t="s">
        <v>25</v>
      </c>
      <c r="H38" s="10" t="s">
        <v>39</v>
      </c>
      <c r="I38" s="15">
        <v>22.6</v>
      </c>
      <c r="J38" s="5">
        <f>ROUND(((I38/113)*$B$5)+($B$7-$B$9),0)</f>
        <v>22</v>
      </c>
      <c r="K38" s="5">
        <f>ROUND((J38-(MIN($D$37,$D$38,$J$37,$J$38)))*$B$11,0)</f>
        <v>5</v>
      </c>
    </row>
  </sheetData>
  <mergeCells count="1">
    <mergeCell ref="C5:D9"/>
  </mergeCells>
  <conditionalFormatting sqref="D15">
    <cfRule type="cellIs" dxfId="21" priority="17" operator="greaterThan">
      <formula>$D$18</formula>
    </cfRule>
  </conditionalFormatting>
  <conditionalFormatting sqref="D18">
    <cfRule type="cellIs" dxfId="20" priority="16" operator="lessThan">
      <formula>$D$15</formula>
    </cfRule>
  </conditionalFormatting>
  <conditionalFormatting sqref="D21">
    <cfRule type="cellIs" dxfId="19" priority="15" operator="lessThan">
      <formula>$D$18</formula>
    </cfRule>
  </conditionalFormatting>
  <conditionalFormatting sqref="D24">
    <cfRule type="cellIs" dxfId="18" priority="14" operator="lessThan">
      <formula>$D$21</formula>
    </cfRule>
  </conditionalFormatting>
  <conditionalFormatting sqref="D27">
    <cfRule type="cellIs" dxfId="17" priority="13" operator="lessThan">
      <formula>$D$24</formula>
    </cfRule>
  </conditionalFormatting>
  <conditionalFormatting sqref="D30">
    <cfRule type="cellIs" dxfId="16" priority="7" operator="lessThan">
      <formula>$D$24</formula>
    </cfRule>
  </conditionalFormatting>
  <conditionalFormatting sqref="D33">
    <cfRule type="cellIs" dxfId="15" priority="4" operator="lessThan">
      <formula>$D$24</formula>
    </cfRule>
  </conditionalFormatting>
  <conditionalFormatting sqref="D36">
    <cfRule type="cellIs" dxfId="14" priority="1" operator="lessThan">
      <formula>$D$24</formula>
    </cfRule>
  </conditionalFormatting>
  <conditionalFormatting sqref="J15">
    <cfRule type="cellIs" dxfId="13" priority="22" operator="greaterThan">
      <formula>$J$18</formula>
    </cfRule>
  </conditionalFormatting>
  <conditionalFormatting sqref="J18">
    <cfRule type="cellIs" dxfId="12" priority="26" operator="lessThan">
      <formula>$J$15</formula>
    </cfRule>
  </conditionalFormatting>
  <conditionalFormatting sqref="J21">
    <cfRule type="cellIs" dxfId="11" priority="21" operator="lessThan">
      <formula>$J$18</formula>
    </cfRule>
    <cfRule type="cellIs" dxfId="10" priority="25" operator="lessThan">
      <formula>$J$15</formula>
    </cfRule>
  </conditionalFormatting>
  <conditionalFormatting sqref="J24">
    <cfRule type="cellIs" dxfId="9" priority="18" operator="lessThan">
      <formula>$J$21</formula>
    </cfRule>
    <cfRule type="cellIs" dxfId="8" priority="24" operator="lessThan">
      <formula>$J$15</formula>
    </cfRule>
  </conditionalFormatting>
  <conditionalFormatting sqref="J27">
    <cfRule type="cellIs" dxfId="7" priority="19" operator="lessThan">
      <formula>$J$24</formula>
    </cfRule>
    <cfRule type="cellIs" dxfId="6" priority="23" operator="lessThan">
      <formula>$J$15</formula>
    </cfRule>
  </conditionalFormatting>
  <conditionalFormatting sqref="J30">
    <cfRule type="cellIs" dxfId="5" priority="8" operator="lessThan">
      <formula>$J$24</formula>
    </cfRule>
    <cfRule type="cellIs" dxfId="4" priority="9" operator="lessThan">
      <formula>$J$15</formula>
    </cfRule>
  </conditionalFormatting>
  <conditionalFormatting sqref="J33">
    <cfRule type="cellIs" dxfId="3" priority="5" operator="lessThan">
      <formula>$J$24</formula>
    </cfRule>
    <cfRule type="cellIs" dxfId="2" priority="6" operator="lessThan">
      <formula>$J$15</formula>
    </cfRule>
  </conditionalFormatting>
  <conditionalFormatting sqref="J36">
    <cfRule type="cellIs" dxfId="1" priority="2" operator="lessThan">
      <formula>$J$24</formula>
    </cfRule>
    <cfRule type="cellIs" dxfId="0" priority="3" operator="lessThan">
      <formula>$J$15</formula>
    </cfRule>
  </conditionalFormatting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 Sheet</vt:lpstr>
      <vt:lpstr>'Match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roy</dc:creator>
  <cp:lastModifiedBy>Malcolm Toone</cp:lastModifiedBy>
  <cp:lastPrinted>2022-06-26T06:34:12Z</cp:lastPrinted>
  <dcterms:created xsi:type="dcterms:W3CDTF">2021-04-16T10:03:16Z</dcterms:created>
  <dcterms:modified xsi:type="dcterms:W3CDTF">2025-06-19T14:52:16Z</dcterms:modified>
</cp:coreProperties>
</file>